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ucester365-my.sharepoint.com/personal/shane_burgess_gloucester_gov_uk/Documents/Desktop/Adoptions/"/>
    </mc:Choice>
  </mc:AlternateContent>
  <xr:revisionPtr revIDLastSave="0" documentId="8_{48FCE75E-F0FC-4F61-9921-9DCF4C5FA84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1 rates" sheetId="1" r:id="rId1"/>
  </sheets>
  <definedNames>
    <definedName name="_xlnm.Print_Area" localSheetId="0">'2021 rates'!$A$1:$G$101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G5" i="1" l="1"/>
  <c r="G6" i="1"/>
  <c r="G7" i="1"/>
  <c r="G8" i="1"/>
  <c r="G9" i="1"/>
  <c r="G10" i="1"/>
  <c r="G11" i="1"/>
  <c r="G12" i="1"/>
  <c r="G13" i="1"/>
  <c r="G14" i="1"/>
  <c r="G15" i="1"/>
  <c r="G16" i="1"/>
  <c r="G18" i="1"/>
  <c r="G19" i="1"/>
  <c r="G21" i="1"/>
  <c r="G22" i="1"/>
  <c r="G23" i="1"/>
  <c r="G25" i="1"/>
  <c r="G27" i="1"/>
  <c r="G28" i="1"/>
  <c r="G30" i="1"/>
  <c r="G31" i="1"/>
  <c r="G32" i="1"/>
  <c r="G33" i="1"/>
  <c r="G34" i="1"/>
  <c r="G35" i="1"/>
  <c r="G36" i="1"/>
  <c r="G37" i="1"/>
  <c r="G39" i="1"/>
  <c r="G41" i="1"/>
  <c r="G43" i="1"/>
  <c r="G44" i="1"/>
  <c r="G45" i="1"/>
  <c r="G46" i="1"/>
  <c r="G48" i="1"/>
  <c r="G49" i="1"/>
  <c r="G51" i="1"/>
  <c r="G52" i="1"/>
  <c r="G53" i="1"/>
  <c r="G54" i="1"/>
  <c r="G56" i="1"/>
  <c r="G57" i="1"/>
  <c r="G58" i="1"/>
  <c r="G59" i="1"/>
  <c r="G60" i="1"/>
  <c r="G62" i="1"/>
  <c r="G63" i="1"/>
  <c r="G64" i="1"/>
  <c r="G66" i="1"/>
  <c r="G67" i="1"/>
  <c r="G68" i="1"/>
  <c r="G69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87" i="1"/>
  <c r="G88" i="1"/>
  <c r="G89" i="1"/>
  <c r="G90" i="1"/>
  <c r="G92" i="1"/>
  <c r="G93" i="1"/>
  <c r="G94" i="1"/>
  <c r="G95" i="1"/>
  <c r="G96" i="1"/>
  <c r="G4" i="1"/>
  <c r="G99" i="1" l="1"/>
  <c r="E4" i="1"/>
  <c r="E82" i="1" l="1"/>
  <c r="E80" i="1" l="1"/>
  <c r="E5" i="1" l="1"/>
  <c r="E6" i="1"/>
  <c r="E7" i="1"/>
  <c r="E8" i="1"/>
  <c r="E9" i="1"/>
  <c r="E10" i="1"/>
  <c r="E11" i="1"/>
  <c r="E12" i="1"/>
  <c r="E13" i="1"/>
  <c r="E14" i="1"/>
  <c r="E15" i="1"/>
  <c r="E16" i="1"/>
  <c r="E18" i="1"/>
  <c r="E19" i="1"/>
  <c r="E21" i="1"/>
  <c r="E22" i="1"/>
  <c r="E23" i="1"/>
  <c r="E25" i="1"/>
  <c r="E27" i="1"/>
  <c r="E28" i="1"/>
  <c r="E31" i="1"/>
  <c r="E32" i="1"/>
  <c r="E33" i="1"/>
  <c r="E34" i="1"/>
  <c r="E35" i="1"/>
  <c r="E36" i="1"/>
  <c r="E37" i="1"/>
  <c r="E39" i="1"/>
  <c r="E41" i="1"/>
  <c r="E43" i="1"/>
  <c r="E44" i="1"/>
  <c r="E45" i="1"/>
  <c r="E46" i="1"/>
  <c r="E48" i="1"/>
  <c r="E49" i="1"/>
  <c r="E51" i="1"/>
  <c r="E52" i="1"/>
  <c r="E53" i="1"/>
  <c r="E54" i="1"/>
  <c r="E56" i="1"/>
  <c r="E57" i="1"/>
  <c r="E58" i="1"/>
  <c r="E59" i="1"/>
  <c r="E60" i="1"/>
  <c r="E63" i="1"/>
  <c r="E64" i="1"/>
  <c r="E66" i="1"/>
  <c r="E67" i="1"/>
  <c r="E68" i="1"/>
  <c r="E69" i="1"/>
  <c r="E70" i="1"/>
  <c r="E72" i="1"/>
  <c r="E73" i="1"/>
  <c r="E74" i="1"/>
  <c r="E75" i="1"/>
  <c r="E76" i="1"/>
  <c r="E77" i="1"/>
  <c r="E78" i="1"/>
  <c r="E79" i="1"/>
  <c r="E81" i="1"/>
  <c r="E83" i="1"/>
  <c r="E85" i="1"/>
  <c r="E86" i="1"/>
  <c r="E87" i="1"/>
  <c r="E88" i="1"/>
  <c r="E89" i="1"/>
  <c r="E90" i="1"/>
  <c r="E92" i="1"/>
  <c r="E93" i="1"/>
  <c r="E94" i="1"/>
  <c r="E95" i="1"/>
  <c r="E96" i="1"/>
  <c r="G101" i="1" l="1"/>
</calcChain>
</file>

<file path=xl/sharedStrings.xml><?xml version="1.0" encoding="utf-8"?>
<sst xmlns="http://schemas.openxmlformats.org/spreadsheetml/2006/main" count="260" uniqueCount="116">
  <si>
    <t>Adoption Rates  - Commuted Sum Calculations</t>
  </si>
  <si>
    <t>*Rates are based on SPON's Price Book rates 2014, uplifted at xx (CPI)
*This list is not exuastive and other rates might apply
*Complete yellow column to calculate commmuted sum</t>
  </si>
  <si>
    <t>Grass Maintenance</t>
  </si>
  <si>
    <t>Unit</t>
  </si>
  <si>
    <t>Quantity Per Year</t>
  </si>
  <si>
    <t>2014 rate</t>
  </si>
  <si>
    <t>Uplifted 2022 rate</t>
  </si>
  <si>
    <t>Frequency</t>
  </si>
  <si>
    <t>Annual Cost</t>
  </si>
  <si>
    <t>Amenity grass Gang Mow</t>
  </si>
  <si>
    <t>m^2</t>
  </si>
  <si>
    <t>Amenity grass Ride-on Triple type</t>
  </si>
  <si>
    <t>Amenity grass Rear Flail-areas below 1000m2</t>
  </si>
  <si>
    <t>Pedestrian mower Boxed</t>
  </si>
  <si>
    <t>Pedestrian mower non-boxed (all types)</t>
  </si>
  <si>
    <t>Pedestrian mower banks (all types)</t>
  </si>
  <si>
    <t>Strimming/brush cutting flat areas</t>
  </si>
  <si>
    <t>Strimming/brush cutting banks</t>
  </si>
  <si>
    <t>Strimming around obstacles</t>
  </si>
  <si>
    <t>Per item</t>
  </si>
  <si>
    <t>Conservation cut - Summer Meadow / cut and collect two separate operations</t>
  </si>
  <si>
    <t>Conservation cut - Spring Meadow cut collect two separate operations</t>
  </si>
  <si>
    <t>Overseeding 2% per year</t>
  </si>
  <si>
    <t>Half moon edging - hard surface</t>
  </si>
  <si>
    <t>Lin m</t>
  </si>
  <si>
    <t>Bulb Planting</t>
  </si>
  <si>
    <t>Quantity</t>
  </si>
  <si>
    <t>Maintaining existing bulb planting</t>
  </si>
  <si>
    <t>Replant rate for bulb planting</t>
  </si>
  <si>
    <t>Shrub Bed Maintenance</t>
  </si>
  <si>
    <t xml:space="preserve">Replacement planting 5% density </t>
  </si>
  <si>
    <t>Shrub Bed maintenance - incl' re-mulching</t>
  </si>
  <si>
    <t>Shrub Bed maintenance - Non- Mulched</t>
  </si>
  <si>
    <t>Wildlife Areas</t>
  </si>
  <si>
    <t>Woodland Block</t>
  </si>
  <si>
    <t>Leaf Collection</t>
  </si>
  <si>
    <t>Paved area</t>
  </si>
  <si>
    <t>Grassed area / mxd landscape</t>
  </si>
  <si>
    <t>Tree Maintenance per Unit</t>
  </si>
  <si>
    <t>Staked Trees - herbicide base (150mm)</t>
  </si>
  <si>
    <t>Per young tree</t>
  </si>
  <si>
    <t>Formative prune and shape</t>
  </si>
  <si>
    <t>Young Trees - Remove stake and tie</t>
  </si>
  <si>
    <t>Replace tie</t>
  </si>
  <si>
    <t>Remove sucker growth Mature Trees</t>
  </si>
  <si>
    <t>Per mature tree</t>
  </si>
  <si>
    <t>Safety inspection &amp; resultant work per mature tree</t>
  </si>
  <si>
    <t>Per tree</t>
  </si>
  <si>
    <t>Adjust stake and tie</t>
  </si>
  <si>
    <t>Replace stake and tie</t>
  </si>
  <si>
    <t>Whip and seedling Trees</t>
  </si>
  <si>
    <t>Supply and apply herbicide base (150mm)</t>
  </si>
  <si>
    <t>Biodiversity Features</t>
  </si>
  <si>
    <t>Maintain Hibernacula</t>
  </si>
  <si>
    <t>Formal Hedges</t>
  </si>
  <si>
    <t>Below 1.5m high 1 side and top</t>
  </si>
  <si>
    <t>Below 1.5 high 2 sides and top</t>
  </si>
  <si>
    <t>1.5 - 3.0m high one side and top</t>
  </si>
  <si>
    <t>1.5 -3.0m high two sides and top</t>
  </si>
  <si>
    <t>Informal Hedges</t>
  </si>
  <si>
    <t>Uplifted 2021 rate</t>
  </si>
  <si>
    <t>1.5 - 3.0m high two sides and top</t>
  </si>
  <si>
    <t>New Hedges / Young Hedges</t>
  </si>
  <si>
    <t>5% replant rate per annum first 3yrs</t>
  </si>
  <si>
    <t>Herbicide base</t>
  </si>
  <si>
    <t>Hedgelaying - South of England style</t>
  </si>
  <si>
    <t>Clean debris/weed formative prune</t>
  </si>
  <si>
    <t>Sports Pitches</t>
  </si>
  <si>
    <t>Reinstate sports pitch end of season</t>
  </si>
  <si>
    <t>Per pitch</t>
  </si>
  <si>
    <t>Soccer Pitch maintenance per annum</t>
  </si>
  <si>
    <t>Outfield slitting - extra over</t>
  </si>
  <si>
    <t>Harrow - extra over</t>
  </si>
  <si>
    <t>Rolling - extra over</t>
  </si>
  <si>
    <t>Hard landscape</t>
  </si>
  <si>
    <t>Maintenance of 2m wide Tamacadam path</t>
  </si>
  <si>
    <t xml:space="preserve">Herbicide treatment to paths </t>
  </si>
  <si>
    <t>Maintenance of gravel path</t>
  </si>
  <si>
    <t>Children's Play Area</t>
  </si>
  <si>
    <t>Weekly inspection (incl minor repairs) Sm site</t>
  </si>
  <si>
    <t>Per site</t>
  </si>
  <si>
    <t>Weekly inspection (incl minor repairs) Med site</t>
  </si>
  <si>
    <t>Weekly inspection (incl minor repairs) Lrg site</t>
  </si>
  <si>
    <t>Annual ROSPA/ and other Gen' R&amp;M for MUGA or similar</t>
  </si>
  <si>
    <t>Annual ROSPA/ and other Gen' R&amp;M for CPA</t>
  </si>
  <si>
    <t>Water Course / SUDS Feature</t>
  </si>
  <si>
    <t>Per inspection</t>
  </si>
  <si>
    <t>Clear waterway vegetation/litter</t>
  </si>
  <si>
    <t>Monitor life saving equipment</t>
  </si>
  <si>
    <t>Aquatic Planting maintenance</t>
  </si>
  <si>
    <t>Removal of algae growth in stagnant water</t>
  </si>
  <si>
    <t>Removal of aquatic/pond edge vegetation</t>
  </si>
  <si>
    <t>Clear out silt traps/hydrobrakes/pipes</t>
  </si>
  <si>
    <t>per item</t>
  </si>
  <si>
    <t>Headwall inspection and minor repairs</t>
  </si>
  <si>
    <t xml:space="preserve">per item </t>
  </si>
  <si>
    <t>Check and clear of underground tanks</t>
  </si>
  <si>
    <t xml:space="preserve">per item per year </t>
  </si>
  <si>
    <t>Desilting/disposal of waste material/ WAC testing</t>
  </si>
  <si>
    <t>per item per 10 years</t>
  </si>
  <si>
    <t>Riparian ownership maintainance of banks</t>
  </si>
  <si>
    <t>Wetland Planting</t>
  </si>
  <si>
    <t>Street Furniture</t>
  </si>
  <si>
    <t>Litter bin per empty</t>
  </si>
  <si>
    <t>Dog bin per empty</t>
  </si>
  <si>
    <t>Inspection and repair of low risk railings / gates</t>
  </si>
  <si>
    <t>Inspection and repair of high risk railings / gates</t>
  </si>
  <si>
    <t>Inspection &amp; Repair of Seats</t>
  </si>
  <si>
    <t>Inspection and maintenance of lighting columns</t>
  </si>
  <si>
    <t>Street Cleansing</t>
  </si>
  <si>
    <t>Left hand sweep</t>
  </si>
  <si>
    <t>Left and Right hand sweep</t>
  </si>
  <si>
    <t>Footway cleansing inclusive</t>
  </si>
  <si>
    <t>Cycleway cleansing inclusive</t>
  </si>
  <si>
    <t>Litter pick</t>
  </si>
  <si>
    <t xml:space="preserve">Commuted sum for 15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</si>
</sst>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00"/>
  </numFmts>
  <fonts count="10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/>
    <xf numFmtId="0" fontId="4" fillId="0" borderId="4" xfId="0" applyFont="1" applyBorder="1" applyAlignment="1">
      <alignment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/>
    <xf numFmtId="0" fontId="4" fillId="0" borderId="4" xfId="0" applyFont="1" applyBorder="1" applyAlignment="1">
      <alignment horizontal="left"/>
    </xf>
    <xf numFmtId="164" fontId="4" fillId="0" borderId="4" xfId="0" applyNumberFormat="1" applyFont="1" applyBorder="1" applyAlignment="1">
      <alignment horizontal="center"/>
    </xf>
    <xf numFmtId="0" fontId="1" fillId="0" borderId="0" xfId="0" applyFont="1"/>
    <xf numFmtId="0" fontId="0" fillId="3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164" fontId="4" fillId="0" borderId="4" xfId="0" applyNumberFormat="1" applyFont="1" applyBorder="1" applyAlignment="1">
      <alignment vertical="top"/>
    </xf>
    <xf numFmtId="0" fontId="9" fillId="4" borderId="0" xfId="0" applyFont="1" applyFill="1" applyAlignment="1">
      <alignment horizontal="left" vertical="top" wrapText="1"/>
    </xf>
    <xf numFmtId="0" fontId="0" fillId="4" borderId="0" xfId="0" applyFill="1"/>
    <xf numFmtId="0" fontId="3" fillId="4" borderId="4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 wrapText="1"/>
    </xf>
    <xf numFmtId="3" fontId="4" fillId="5" borderId="4" xfId="0" applyNumberFormat="1" applyFont="1" applyFill="1" applyBorder="1"/>
    <xf numFmtId="0" fontId="4" fillId="5" borderId="4" xfId="0" applyFont="1" applyFill="1" applyBorder="1"/>
    <xf numFmtId="9" fontId="4" fillId="5" borderId="4" xfId="0" applyNumberFormat="1" applyFont="1" applyFill="1" applyBorder="1"/>
    <xf numFmtId="0" fontId="4" fillId="5" borderId="4" xfId="0" applyFont="1" applyFill="1" applyBorder="1" applyAlignment="1">
      <alignment vertical="top"/>
    </xf>
    <xf numFmtId="10" fontId="4" fillId="5" borderId="4" xfId="0" applyNumberFormat="1" applyFont="1" applyFill="1" applyBorder="1"/>
    <xf numFmtId="0" fontId="2" fillId="5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/>
    </xf>
    <xf numFmtId="44" fontId="7" fillId="0" borderId="0" xfId="1" applyFont="1"/>
    <xf numFmtId="44" fontId="0" fillId="4" borderId="0" xfId="1" applyFont="1" applyFill="1"/>
    <xf numFmtId="44" fontId="3" fillId="4" borderId="4" xfId="1" applyFont="1" applyFill="1" applyBorder="1" applyAlignment="1">
      <alignment horizontal="center" vertical="top"/>
    </xf>
    <xf numFmtId="44" fontId="4" fillId="0" borderId="4" xfId="1" applyFont="1" applyFill="1" applyBorder="1"/>
    <xf numFmtId="44" fontId="4" fillId="0" borderId="0" xfId="1" applyFont="1" applyBorder="1" applyAlignment="1">
      <alignment horizontal="center"/>
    </xf>
    <xf numFmtId="44" fontId="0" fillId="0" borderId="0" xfId="1" applyFont="1"/>
    <xf numFmtId="44" fontId="1" fillId="0" borderId="0" xfId="1" applyFont="1"/>
    <xf numFmtId="0" fontId="0" fillId="0" borderId="0" xfId="0" applyAlignment="1">
      <alignment vertical="top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44" fontId="4" fillId="4" borderId="4" xfId="1" applyFont="1" applyFill="1" applyBorder="1"/>
    <xf numFmtId="0" fontId="4" fillId="5" borderId="4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38100</xdr:rowOff>
    </xdr:from>
    <xdr:to>
      <xdr:col>5</xdr:col>
      <xdr:colOff>988219</xdr:colOff>
      <xdr:row>1</xdr:row>
      <xdr:rowOff>466725</xdr:rowOff>
    </xdr:to>
    <xdr:pic>
      <xdr:nvPicPr>
        <xdr:cNvPr id="3" name="Picture 2" descr="Council leader announces cabinet and welcomes new Mayor - Gloucester City  Council">
          <a:extLst>
            <a:ext uri="{FF2B5EF4-FFF2-40B4-BE49-F238E27FC236}">
              <a16:creationId xmlns:a16="http://schemas.microsoft.com/office/drawing/2014/main" id="{CE0E5AF6-A294-4266-8C0F-A574F46F4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131" y="38100"/>
          <a:ext cx="1026319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00"/>
  </sheetPr>
  <dimension ref="A1:G101"/>
  <sheetViews>
    <sheetView tabSelected="1" view="pageBreakPreview" topLeftCell="A77" zoomScaleNormal="55" zoomScaleSheetLayoutView="100" workbookViewId="0">
      <selection activeCell="C74" sqref="C74"/>
    </sheetView>
  </sheetViews>
  <sheetFormatPr defaultRowHeight="12.6"/>
  <cols>
    <col min="1" max="1" width="51.85546875" customWidth="1"/>
    <col min="2" max="2" width="19.85546875" style="1" bestFit="1" customWidth="1"/>
    <col min="3" max="3" width="19.28515625" bestFit="1" customWidth="1"/>
    <col min="4" max="4" width="10.85546875" customWidth="1"/>
    <col min="5" max="5" width="24" customWidth="1"/>
    <col min="6" max="6" width="14.85546875" style="1" customWidth="1"/>
    <col min="7" max="7" width="15.5703125" style="41" bestFit="1" customWidth="1"/>
  </cols>
  <sheetData>
    <row r="1" spans="1:7" ht="15.6">
      <c r="A1" s="51" t="s">
        <v>0</v>
      </c>
      <c r="B1" s="52"/>
      <c r="C1" s="52"/>
      <c r="D1" s="52"/>
      <c r="E1" s="52"/>
      <c r="F1" s="52"/>
      <c r="G1" s="53"/>
    </row>
    <row r="2" spans="1:7" s="12" customFormat="1" ht="39.6" customHeight="1">
      <c r="A2" s="23" t="s">
        <v>1</v>
      </c>
      <c r="B2" s="24"/>
      <c r="C2" s="24"/>
      <c r="D2" s="24"/>
      <c r="E2" s="24"/>
      <c r="F2" s="44"/>
      <c r="G2" s="37"/>
    </row>
    <row r="3" spans="1:7" s="12" customFormat="1" ht="15.6">
      <c r="A3" s="25" t="s">
        <v>2</v>
      </c>
      <c r="B3" s="25" t="s">
        <v>3</v>
      </c>
      <c r="C3" s="25" t="s">
        <v>4</v>
      </c>
      <c r="D3" s="26" t="s">
        <v>5</v>
      </c>
      <c r="E3" s="26" t="s">
        <v>6</v>
      </c>
      <c r="F3" s="25" t="s">
        <v>7</v>
      </c>
      <c r="G3" s="38" t="s">
        <v>8</v>
      </c>
    </row>
    <row r="4" spans="1:7" ht="15.6">
      <c r="A4" s="2" t="s">
        <v>9</v>
      </c>
      <c r="B4" s="3" t="s">
        <v>10</v>
      </c>
      <c r="C4" s="27">
        <v>1</v>
      </c>
      <c r="D4" s="4">
        <v>7.0000000000000001E-3</v>
      </c>
      <c r="E4" s="4">
        <f>D4*1.0307</f>
        <v>7.2148999999999998E-3</v>
      </c>
      <c r="F4" s="3">
        <v>12</v>
      </c>
      <c r="G4" s="39">
        <f>SUM(C4*E4*F4)</f>
        <v>8.6578799999999997E-2</v>
      </c>
    </row>
    <row r="5" spans="1:7" ht="15.6">
      <c r="A5" s="2" t="s">
        <v>11</v>
      </c>
      <c r="B5" s="3" t="s">
        <v>10</v>
      </c>
      <c r="C5" s="28">
        <v>1</v>
      </c>
      <c r="D5" s="4">
        <v>7.816917405109718E-3</v>
      </c>
      <c r="E5" s="4">
        <f t="shared" ref="E5:E64" si="0">D5*1.0307</f>
        <v>8.0568967694465855E-3</v>
      </c>
      <c r="F5" s="3">
        <v>12</v>
      </c>
      <c r="G5" s="39">
        <f t="shared" ref="G5:G68" si="1">SUM(C5*E5*F5)</f>
        <v>9.6682761233359032E-2</v>
      </c>
    </row>
    <row r="6" spans="1:7" ht="15" customHeight="1">
      <c r="A6" s="5" t="s">
        <v>12</v>
      </c>
      <c r="B6" s="3" t="s">
        <v>10</v>
      </c>
      <c r="C6" s="28">
        <v>1</v>
      </c>
      <c r="D6" s="4">
        <v>0.19833969535353016</v>
      </c>
      <c r="E6" s="4">
        <f t="shared" si="0"/>
        <v>0.20442872400088352</v>
      </c>
      <c r="F6" s="1">
        <v>4</v>
      </c>
      <c r="G6" s="39">
        <f t="shared" si="1"/>
        <v>0.81771489600353409</v>
      </c>
    </row>
    <row r="7" spans="1:7" ht="15.6">
      <c r="A7" s="2" t="s">
        <v>13</v>
      </c>
      <c r="B7" s="3" t="s">
        <v>10</v>
      </c>
      <c r="C7" s="28">
        <v>1</v>
      </c>
      <c r="D7" s="4">
        <v>0.14000449083778596</v>
      </c>
      <c r="E7" s="4">
        <f t="shared" si="0"/>
        <v>0.14430262870650598</v>
      </c>
      <c r="F7" s="3">
        <v>12</v>
      </c>
      <c r="G7" s="39">
        <f t="shared" si="1"/>
        <v>1.7316315444780717</v>
      </c>
    </row>
    <row r="8" spans="1:7" ht="15.6">
      <c r="A8" s="2" t="s">
        <v>14</v>
      </c>
      <c r="B8" s="3" t="s">
        <v>10</v>
      </c>
      <c r="C8" s="28">
        <v>1</v>
      </c>
      <c r="D8" s="4">
        <v>9.3336327225190654E-2</v>
      </c>
      <c r="E8" s="4">
        <f t="shared" si="0"/>
        <v>9.6201752471004001E-2</v>
      </c>
      <c r="F8" s="3">
        <v>12</v>
      </c>
      <c r="G8" s="39">
        <f t="shared" si="1"/>
        <v>1.1544210296520481</v>
      </c>
    </row>
    <row r="9" spans="1:7" ht="15.6">
      <c r="A9" s="2" t="s">
        <v>15</v>
      </c>
      <c r="B9" s="3" t="s">
        <v>10</v>
      </c>
      <c r="C9" s="28">
        <v>1</v>
      </c>
      <c r="D9" s="4">
        <v>0.10500336812833949</v>
      </c>
      <c r="E9" s="4">
        <f t="shared" si="0"/>
        <v>0.10822697152987951</v>
      </c>
      <c r="F9" s="3">
        <v>12</v>
      </c>
      <c r="G9" s="39">
        <f t="shared" si="1"/>
        <v>1.2987236583585542</v>
      </c>
    </row>
    <row r="10" spans="1:7" ht="15.6">
      <c r="A10" s="2" t="s">
        <v>16</v>
      </c>
      <c r="B10" s="3" t="s">
        <v>10</v>
      </c>
      <c r="C10" s="28">
        <v>1</v>
      </c>
      <c r="D10" s="4">
        <v>0.10500336812833949</v>
      </c>
      <c r="E10" s="4">
        <f t="shared" si="0"/>
        <v>0.10822697152987951</v>
      </c>
      <c r="F10" s="3">
        <v>12</v>
      </c>
      <c r="G10" s="39">
        <f t="shared" si="1"/>
        <v>1.2987236583585542</v>
      </c>
    </row>
    <row r="11" spans="1:7" ht="15.6">
      <c r="A11" s="2" t="s">
        <v>17</v>
      </c>
      <c r="B11" s="3" t="s">
        <v>10</v>
      </c>
      <c r="C11" s="28">
        <v>1</v>
      </c>
      <c r="D11" s="4">
        <v>0.12833744993463714</v>
      </c>
      <c r="E11" s="4">
        <f t="shared" si="0"/>
        <v>0.13227740964763049</v>
      </c>
      <c r="F11" s="3">
        <v>12</v>
      </c>
      <c r="G11" s="39">
        <f t="shared" si="1"/>
        <v>1.587328915771566</v>
      </c>
    </row>
    <row r="12" spans="1:7" ht="15.6">
      <c r="A12" s="2" t="s">
        <v>18</v>
      </c>
      <c r="B12" s="3" t="s">
        <v>19</v>
      </c>
      <c r="C12" s="28">
        <v>1</v>
      </c>
      <c r="D12" s="4">
        <v>0.14000449083778596</v>
      </c>
      <c r="E12" s="4">
        <f t="shared" si="0"/>
        <v>0.14430262870650598</v>
      </c>
      <c r="F12" s="3">
        <v>12</v>
      </c>
      <c r="G12" s="39">
        <f t="shared" si="1"/>
        <v>1.7316315444780717</v>
      </c>
    </row>
    <row r="13" spans="1:7" s="43" customFormat="1" ht="30.95">
      <c r="A13" s="21" t="s">
        <v>20</v>
      </c>
      <c r="B13" s="17" t="s">
        <v>10</v>
      </c>
      <c r="C13" s="30">
        <v>1</v>
      </c>
      <c r="D13" s="22">
        <v>0.10500336812833949</v>
      </c>
      <c r="E13" s="22">
        <f t="shared" si="0"/>
        <v>0.10822697152987951</v>
      </c>
      <c r="F13" s="17">
        <v>2</v>
      </c>
      <c r="G13" s="39">
        <f t="shared" si="1"/>
        <v>0.21645394305975901</v>
      </c>
    </row>
    <row r="14" spans="1:7" s="43" customFormat="1" ht="30.95">
      <c r="A14" s="21" t="s">
        <v>21</v>
      </c>
      <c r="B14" s="17" t="s">
        <v>10</v>
      </c>
      <c r="C14" s="30">
        <v>1</v>
      </c>
      <c r="D14" s="22">
        <v>0.10500336812833949</v>
      </c>
      <c r="E14" s="22">
        <f t="shared" si="0"/>
        <v>0.10822697152987951</v>
      </c>
      <c r="F14" s="17">
        <v>2</v>
      </c>
      <c r="G14" s="39">
        <f t="shared" si="1"/>
        <v>0.21645394305975901</v>
      </c>
    </row>
    <row r="15" spans="1:7" ht="15.6">
      <c r="A15" s="2" t="s">
        <v>22</v>
      </c>
      <c r="B15" s="3" t="s">
        <v>10</v>
      </c>
      <c r="C15" s="28">
        <v>1</v>
      </c>
      <c r="D15" s="4">
        <v>0.7583576587046742</v>
      </c>
      <c r="E15" s="4">
        <f t="shared" si="0"/>
        <v>0.78163923882690767</v>
      </c>
      <c r="F15" s="3">
        <v>1</v>
      </c>
      <c r="G15" s="39">
        <f t="shared" si="1"/>
        <v>0.78163923882690767</v>
      </c>
    </row>
    <row r="16" spans="1:7" ht="15.6">
      <c r="A16" s="5" t="s">
        <v>23</v>
      </c>
      <c r="B16" s="3" t="s">
        <v>24</v>
      </c>
      <c r="C16" s="28">
        <v>1</v>
      </c>
      <c r="D16" s="4">
        <v>9.3336327225190654E-2</v>
      </c>
      <c r="E16" s="4">
        <f t="shared" si="0"/>
        <v>9.6201752471004001E-2</v>
      </c>
      <c r="F16" s="3">
        <v>1</v>
      </c>
      <c r="G16" s="39">
        <f t="shared" si="1"/>
        <v>9.6201752471004001E-2</v>
      </c>
    </row>
    <row r="17" spans="1:7" s="12" customFormat="1" ht="15.6">
      <c r="A17" s="33" t="s">
        <v>25</v>
      </c>
      <c r="B17" s="34" t="s">
        <v>3</v>
      </c>
      <c r="C17" s="34" t="s">
        <v>26</v>
      </c>
      <c r="D17" s="35" t="s">
        <v>5</v>
      </c>
      <c r="E17" s="26" t="s">
        <v>6</v>
      </c>
      <c r="F17" s="34" t="s">
        <v>7</v>
      </c>
      <c r="G17" s="49"/>
    </row>
    <row r="18" spans="1:7" ht="15.6">
      <c r="A18" s="5" t="s">
        <v>27</v>
      </c>
      <c r="B18" s="3" t="s">
        <v>10</v>
      </c>
      <c r="C18" s="28">
        <v>1</v>
      </c>
      <c r="D18" s="4">
        <v>0.14000449083778596</v>
      </c>
      <c r="E18" s="4">
        <f t="shared" si="0"/>
        <v>0.14430262870650598</v>
      </c>
      <c r="F18" s="3">
        <v>2</v>
      </c>
      <c r="G18" s="39">
        <f t="shared" si="1"/>
        <v>0.28860525741301196</v>
      </c>
    </row>
    <row r="19" spans="1:7" ht="15.6">
      <c r="A19" s="5" t="s">
        <v>28</v>
      </c>
      <c r="B19" s="3" t="s">
        <v>10</v>
      </c>
      <c r="C19" s="29">
        <v>0.2</v>
      </c>
      <c r="D19" s="4">
        <v>9.6836439496135309</v>
      </c>
      <c r="E19" s="4">
        <f t="shared" si="0"/>
        <v>9.9809318188666651</v>
      </c>
      <c r="F19" s="3">
        <v>1</v>
      </c>
      <c r="G19" s="39">
        <f t="shared" si="1"/>
        <v>1.996186363773333</v>
      </c>
    </row>
    <row r="20" spans="1:7" s="12" customFormat="1" ht="15.6">
      <c r="A20" s="33" t="s">
        <v>29</v>
      </c>
      <c r="B20" s="34" t="s">
        <v>3</v>
      </c>
      <c r="C20" s="34" t="s">
        <v>26</v>
      </c>
      <c r="D20" s="35" t="s">
        <v>5</v>
      </c>
      <c r="E20" s="26" t="s">
        <v>6</v>
      </c>
      <c r="F20" s="34" t="s">
        <v>7</v>
      </c>
      <c r="G20" s="49"/>
    </row>
    <row r="21" spans="1:7" ht="15.6">
      <c r="A21" s="5" t="s">
        <v>30</v>
      </c>
      <c r="B21" s="3" t="s">
        <v>10</v>
      </c>
      <c r="C21" s="28">
        <v>1</v>
      </c>
      <c r="D21" s="4">
        <v>26.834194077242312</v>
      </c>
      <c r="E21" s="4">
        <f t="shared" si="0"/>
        <v>27.658003835413648</v>
      </c>
      <c r="F21" s="3">
        <v>0.25</v>
      </c>
      <c r="G21" s="39">
        <f t="shared" si="1"/>
        <v>6.9145009588534121</v>
      </c>
    </row>
    <row r="22" spans="1:7" ht="15.6">
      <c r="A22" s="5" t="s">
        <v>31</v>
      </c>
      <c r="B22" s="3" t="s">
        <v>10</v>
      </c>
      <c r="C22" s="27">
        <v>1</v>
      </c>
      <c r="D22" s="4">
        <v>2.8817591030777621</v>
      </c>
      <c r="E22" s="4">
        <f t="shared" si="0"/>
        <v>2.9702291075422491</v>
      </c>
      <c r="F22" s="3">
        <v>1</v>
      </c>
      <c r="G22" s="39">
        <f t="shared" si="1"/>
        <v>2.9702291075422491</v>
      </c>
    </row>
    <row r="23" spans="1:7" ht="15.6">
      <c r="A23" s="2" t="s">
        <v>32</v>
      </c>
      <c r="B23" s="3" t="s">
        <v>10</v>
      </c>
      <c r="C23" s="28">
        <v>1</v>
      </c>
      <c r="D23" s="4">
        <v>1.5517164401187951</v>
      </c>
      <c r="E23" s="4">
        <f t="shared" si="0"/>
        <v>1.5993541348304421</v>
      </c>
      <c r="F23" s="3">
        <v>1</v>
      </c>
      <c r="G23" s="39">
        <f t="shared" si="1"/>
        <v>1.5993541348304421</v>
      </c>
    </row>
    <row r="24" spans="1:7" s="12" customFormat="1" ht="15.6">
      <c r="A24" s="33" t="s">
        <v>33</v>
      </c>
      <c r="B24" s="34" t="s">
        <v>3</v>
      </c>
      <c r="C24" s="34" t="s">
        <v>26</v>
      </c>
      <c r="D24" s="35" t="s">
        <v>5</v>
      </c>
      <c r="E24" s="26" t="s">
        <v>6</v>
      </c>
      <c r="F24" s="34" t="s">
        <v>7</v>
      </c>
      <c r="G24" s="49"/>
    </row>
    <row r="25" spans="1:7" ht="15.6">
      <c r="A25" s="2" t="s">
        <v>34</v>
      </c>
      <c r="B25" s="3" t="s">
        <v>10</v>
      </c>
      <c r="C25" s="28">
        <v>1</v>
      </c>
      <c r="D25" s="4">
        <v>1.5517164401187951</v>
      </c>
      <c r="E25" s="4">
        <f t="shared" si="0"/>
        <v>1.5993541348304421</v>
      </c>
      <c r="F25" s="3">
        <v>1</v>
      </c>
      <c r="G25" s="39">
        <f t="shared" si="1"/>
        <v>1.5993541348304421</v>
      </c>
    </row>
    <row r="26" spans="1:7" s="12" customFormat="1" ht="15.6">
      <c r="A26" s="33" t="s">
        <v>35</v>
      </c>
      <c r="B26" s="34" t="s">
        <v>3</v>
      </c>
      <c r="C26" s="34" t="s">
        <v>26</v>
      </c>
      <c r="D26" s="35" t="s">
        <v>5</v>
      </c>
      <c r="E26" s="26" t="s">
        <v>6</v>
      </c>
      <c r="F26" s="34" t="s">
        <v>7</v>
      </c>
      <c r="G26" s="49"/>
    </row>
    <row r="27" spans="1:7" ht="15.6">
      <c r="A27" s="5" t="s">
        <v>36</v>
      </c>
      <c r="B27" s="3" t="s">
        <v>10</v>
      </c>
      <c r="C27" s="28">
        <v>1</v>
      </c>
      <c r="D27" s="4">
        <v>2.3334081806297664E-2</v>
      </c>
      <c r="E27" s="4">
        <f t="shared" si="0"/>
        <v>2.4050438117751E-2</v>
      </c>
      <c r="F27" s="3">
        <v>3</v>
      </c>
      <c r="G27" s="39">
        <f t="shared" si="1"/>
        <v>7.2151314353253004E-2</v>
      </c>
    </row>
    <row r="28" spans="1:7" ht="15.6">
      <c r="A28" s="5" t="s">
        <v>37</v>
      </c>
      <c r="B28" s="3" t="s">
        <v>10</v>
      </c>
      <c r="C28" s="28">
        <v>1</v>
      </c>
      <c r="D28" s="4">
        <v>3.500112270944649E-2</v>
      </c>
      <c r="E28" s="4">
        <f t="shared" si="0"/>
        <v>3.6075657176626495E-2</v>
      </c>
      <c r="F28" s="3">
        <v>3</v>
      </c>
      <c r="G28" s="39">
        <f t="shared" si="1"/>
        <v>0.10822697152987948</v>
      </c>
    </row>
    <row r="29" spans="1:7" s="12" customFormat="1" ht="15.6">
      <c r="A29" s="33" t="s">
        <v>38</v>
      </c>
      <c r="B29" s="34" t="s">
        <v>3</v>
      </c>
      <c r="C29" s="34" t="s">
        <v>26</v>
      </c>
      <c r="D29" s="35" t="s">
        <v>5</v>
      </c>
      <c r="E29" s="26" t="s">
        <v>6</v>
      </c>
      <c r="F29" s="34" t="s">
        <v>7</v>
      </c>
      <c r="G29" s="49"/>
    </row>
    <row r="30" spans="1:7" ht="15.6">
      <c r="A30" s="5" t="s">
        <v>39</v>
      </c>
      <c r="B30" s="3" t="s">
        <v>40</v>
      </c>
      <c r="C30" s="28">
        <v>1</v>
      </c>
      <c r="D30" s="4">
        <v>1.1083688857991387</v>
      </c>
      <c r="E30" s="4">
        <f>D30*1.0307</f>
        <v>1.1423958105931722</v>
      </c>
      <c r="F30" s="3">
        <v>0.33</v>
      </c>
      <c r="G30" s="39">
        <f t="shared" si="1"/>
        <v>0.37699061749574686</v>
      </c>
    </row>
    <row r="31" spans="1:7" ht="15.6">
      <c r="A31" s="5" t="s">
        <v>41</v>
      </c>
      <c r="B31" s="3" t="s">
        <v>40</v>
      </c>
      <c r="C31" s="28">
        <v>1</v>
      </c>
      <c r="D31" s="4">
        <v>9.0419566999403447</v>
      </c>
      <c r="E31" s="4">
        <f t="shared" si="0"/>
        <v>9.3195447706285126</v>
      </c>
      <c r="F31" s="3">
        <v>0.33</v>
      </c>
      <c r="G31" s="39">
        <f t="shared" si="1"/>
        <v>3.0754497743074092</v>
      </c>
    </row>
    <row r="32" spans="1:7" ht="15.6">
      <c r="A32" s="5" t="s">
        <v>42</v>
      </c>
      <c r="B32" s="3" t="s">
        <v>40</v>
      </c>
      <c r="C32" s="28">
        <v>1</v>
      </c>
      <c r="D32" s="4">
        <v>1.9250617490195572</v>
      </c>
      <c r="E32" s="4">
        <f t="shared" si="0"/>
        <v>1.9841611447144576</v>
      </c>
      <c r="F32" s="3">
        <v>0.33</v>
      </c>
      <c r="G32" s="39">
        <f t="shared" si="1"/>
        <v>0.65477317775577104</v>
      </c>
    </row>
    <row r="33" spans="1:7" ht="15.6">
      <c r="A33" s="5" t="s">
        <v>43</v>
      </c>
      <c r="B33" s="3" t="s">
        <v>40</v>
      </c>
      <c r="C33" s="28">
        <v>1</v>
      </c>
      <c r="D33" s="4">
        <v>2.3334081806297666</v>
      </c>
      <c r="E33" s="4">
        <f t="shared" si="0"/>
        <v>2.4050438117751005</v>
      </c>
      <c r="F33" s="3">
        <v>0.33</v>
      </c>
      <c r="G33" s="39">
        <f t="shared" si="1"/>
        <v>0.79366445788578321</v>
      </c>
    </row>
    <row r="34" spans="1:7" ht="15.6">
      <c r="A34" s="5" t="s">
        <v>44</v>
      </c>
      <c r="B34" s="3" t="s">
        <v>45</v>
      </c>
      <c r="C34" s="28">
        <v>1</v>
      </c>
      <c r="D34" s="4">
        <v>8.7502806773616246</v>
      </c>
      <c r="E34" s="4">
        <f t="shared" si="0"/>
        <v>9.0189142941566267</v>
      </c>
      <c r="F34" s="3">
        <v>1</v>
      </c>
      <c r="G34" s="39">
        <f t="shared" si="1"/>
        <v>9.0189142941566267</v>
      </c>
    </row>
    <row r="35" spans="1:7" ht="15.6">
      <c r="A35" s="5" t="s">
        <v>46</v>
      </c>
      <c r="B35" s="3" t="s">
        <v>47</v>
      </c>
      <c r="C35" s="28">
        <v>1</v>
      </c>
      <c r="D35" s="4">
        <v>40.834643161020914</v>
      </c>
      <c r="E35" s="4">
        <f t="shared" si="0"/>
        <v>42.088266706064253</v>
      </c>
      <c r="F35" s="3">
        <v>1</v>
      </c>
      <c r="G35" s="39">
        <f t="shared" si="1"/>
        <v>42.088266706064253</v>
      </c>
    </row>
    <row r="36" spans="1:7" ht="15.6">
      <c r="A36" s="5" t="s">
        <v>48</v>
      </c>
      <c r="B36" s="3" t="s">
        <v>40</v>
      </c>
      <c r="C36" s="28">
        <v>1</v>
      </c>
      <c r="D36" s="4">
        <v>2.2517388943077248</v>
      </c>
      <c r="E36" s="4">
        <f t="shared" si="0"/>
        <v>2.320867278362972</v>
      </c>
      <c r="F36" s="3">
        <v>0.33</v>
      </c>
      <c r="G36" s="39">
        <f t="shared" si="1"/>
        <v>0.76588620185978085</v>
      </c>
    </row>
    <row r="37" spans="1:7" ht="15.6">
      <c r="A37" s="5" t="s">
        <v>49</v>
      </c>
      <c r="B37" s="3" t="s">
        <v>40</v>
      </c>
      <c r="C37" s="28">
        <v>1</v>
      </c>
      <c r="D37" s="4">
        <v>9.3336327225190665</v>
      </c>
      <c r="E37" s="4">
        <f t="shared" si="0"/>
        <v>9.6201752471004021</v>
      </c>
      <c r="F37" s="3">
        <v>0.33</v>
      </c>
      <c r="G37" s="39">
        <f t="shared" si="1"/>
        <v>3.1746578315431329</v>
      </c>
    </row>
    <row r="38" spans="1:7" s="12" customFormat="1" ht="15.6">
      <c r="A38" s="33" t="s">
        <v>50</v>
      </c>
      <c r="B38" s="34" t="s">
        <v>3</v>
      </c>
      <c r="C38" s="34" t="s">
        <v>26</v>
      </c>
      <c r="D38" s="35" t="s">
        <v>5</v>
      </c>
      <c r="E38" s="26" t="s">
        <v>6</v>
      </c>
      <c r="F38" s="34" t="s">
        <v>7</v>
      </c>
      <c r="G38" s="49"/>
    </row>
    <row r="39" spans="1:7" ht="15.6">
      <c r="A39" s="5" t="s">
        <v>51</v>
      </c>
      <c r="B39" s="3" t="s">
        <v>24</v>
      </c>
      <c r="C39" s="28">
        <v>1</v>
      </c>
      <c r="D39" s="4">
        <v>0.35001122709446492</v>
      </c>
      <c r="E39" s="4">
        <f t="shared" si="0"/>
        <v>0.36075657176626497</v>
      </c>
      <c r="F39" s="3">
        <v>3</v>
      </c>
      <c r="G39" s="39">
        <f t="shared" si="1"/>
        <v>1.082269715298795</v>
      </c>
    </row>
    <row r="40" spans="1:7" s="12" customFormat="1" ht="15.6">
      <c r="A40" s="33" t="s">
        <v>52</v>
      </c>
      <c r="B40" s="34" t="s">
        <v>3</v>
      </c>
      <c r="C40" s="34" t="s">
        <v>26</v>
      </c>
      <c r="D40" s="35" t="s">
        <v>5</v>
      </c>
      <c r="E40" s="26" t="s">
        <v>6</v>
      </c>
      <c r="F40" s="34" t="s">
        <v>7</v>
      </c>
      <c r="G40" s="49"/>
    </row>
    <row r="41" spans="1:7" ht="15.6">
      <c r="A41" s="5" t="s">
        <v>53</v>
      </c>
      <c r="B41" s="3" t="s">
        <v>19</v>
      </c>
      <c r="C41" s="28">
        <v>1</v>
      </c>
      <c r="D41" s="4">
        <v>11.66704090314883</v>
      </c>
      <c r="E41" s="4">
        <f t="shared" si="0"/>
        <v>12.025219058875498</v>
      </c>
      <c r="F41" s="3">
        <v>1</v>
      </c>
      <c r="G41" s="39">
        <f t="shared" si="1"/>
        <v>12.025219058875498</v>
      </c>
    </row>
    <row r="42" spans="1:7" s="12" customFormat="1" ht="15.6">
      <c r="A42" s="33" t="s">
        <v>54</v>
      </c>
      <c r="B42" s="34" t="s">
        <v>3</v>
      </c>
      <c r="C42" s="34" t="s">
        <v>26</v>
      </c>
      <c r="D42" s="35" t="s">
        <v>5</v>
      </c>
      <c r="E42" s="26" t="s">
        <v>6</v>
      </c>
      <c r="F42" s="34" t="s">
        <v>7</v>
      </c>
      <c r="G42" s="49"/>
    </row>
    <row r="43" spans="1:7" ht="15.6">
      <c r="A43" s="5" t="s">
        <v>55</v>
      </c>
      <c r="B43" s="3" t="s">
        <v>24</v>
      </c>
      <c r="C43" s="28">
        <v>1</v>
      </c>
      <c r="D43" s="4">
        <v>0.46668163612595326</v>
      </c>
      <c r="E43" s="4">
        <f t="shared" si="0"/>
        <v>0.48100876235501999</v>
      </c>
      <c r="F43" s="3">
        <v>2</v>
      </c>
      <c r="G43" s="39">
        <f t="shared" si="1"/>
        <v>0.96201752471003998</v>
      </c>
    </row>
    <row r="44" spans="1:7" ht="15.6">
      <c r="A44" s="5" t="s">
        <v>56</v>
      </c>
      <c r="B44" s="3" t="s">
        <v>24</v>
      </c>
      <c r="C44" s="28">
        <v>1</v>
      </c>
      <c r="D44" s="4">
        <v>0.7583576587046742</v>
      </c>
      <c r="E44" s="4">
        <f t="shared" si="0"/>
        <v>0.78163923882690767</v>
      </c>
      <c r="F44" s="3">
        <v>2</v>
      </c>
      <c r="G44" s="39">
        <f t="shared" si="1"/>
        <v>1.5632784776538153</v>
      </c>
    </row>
    <row r="45" spans="1:7" ht="15.6">
      <c r="A45" s="5" t="s">
        <v>57</v>
      </c>
      <c r="B45" s="3" t="s">
        <v>24</v>
      </c>
      <c r="C45" s="28">
        <v>1</v>
      </c>
      <c r="D45" s="4">
        <v>0.87502806773616237</v>
      </c>
      <c r="E45" s="4">
        <f t="shared" si="0"/>
        <v>0.90189142941566247</v>
      </c>
      <c r="F45" s="3">
        <v>2</v>
      </c>
      <c r="G45" s="39">
        <f t="shared" si="1"/>
        <v>1.8037828588313249</v>
      </c>
    </row>
    <row r="46" spans="1:7" ht="15.6">
      <c r="A46" s="5" t="s">
        <v>58</v>
      </c>
      <c r="B46" s="3" t="s">
        <v>24</v>
      </c>
      <c r="C46" s="28">
        <v>1</v>
      </c>
      <c r="D46" s="4">
        <v>0.93336327225190652</v>
      </c>
      <c r="E46" s="4">
        <f t="shared" si="0"/>
        <v>0.96201752471003998</v>
      </c>
      <c r="F46" s="3">
        <v>2</v>
      </c>
      <c r="G46" s="39">
        <f t="shared" si="1"/>
        <v>1.92403504942008</v>
      </c>
    </row>
    <row r="47" spans="1:7" s="12" customFormat="1" ht="15.6">
      <c r="A47" s="33" t="s">
        <v>59</v>
      </c>
      <c r="B47" s="34" t="s">
        <v>3</v>
      </c>
      <c r="C47" s="34" t="s">
        <v>26</v>
      </c>
      <c r="D47" s="35" t="s">
        <v>5</v>
      </c>
      <c r="E47" s="26" t="s">
        <v>60</v>
      </c>
      <c r="F47" s="34" t="s">
        <v>7</v>
      </c>
      <c r="G47" s="49"/>
    </row>
    <row r="48" spans="1:7" ht="15.6">
      <c r="A48" s="5" t="s">
        <v>57</v>
      </c>
      <c r="B48" s="3" t="s">
        <v>24</v>
      </c>
      <c r="C48" s="28">
        <v>1</v>
      </c>
      <c r="D48" s="4">
        <v>1.7500561354723247</v>
      </c>
      <c r="E48" s="4">
        <f t="shared" si="0"/>
        <v>1.8037828588313249</v>
      </c>
      <c r="F48" s="3">
        <v>1</v>
      </c>
      <c r="G48" s="39">
        <f t="shared" si="1"/>
        <v>1.8037828588313249</v>
      </c>
    </row>
    <row r="49" spans="1:7" ht="15.6">
      <c r="A49" s="21" t="s">
        <v>61</v>
      </c>
      <c r="B49" s="17" t="s">
        <v>24</v>
      </c>
      <c r="C49" s="30">
        <v>1</v>
      </c>
      <c r="D49" s="22">
        <v>1.866726544503813</v>
      </c>
      <c r="E49" s="22">
        <f t="shared" si="0"/>
        <v>1.92403504942008</v>
      </c>
      <c r="F49" s="17">
        <v>1</v>
      </c>
      <c r="G49" s="39">
        <f t="shared" si="1"/>
        <v>1.92403504942008</v>
      </c>
    </row>
    <row r="50" spans="1:7" s="12" customFormat="1" ht="15.6">
      <c r="A50" s="33" t="s">
        <v>62</v>
      </c>
      <c r="B50" s="34" t="s">
        <v>3</v>
      </c>
      <c r="C50" s="34" t="s">
        <v>26</v>
      </c>
      <c r="D50" s="35" t="s">
        <v>5</v>
      </c>
      <c r="E50" s="26" t="s">
        <v>6</v>
      </c>
      <c r="F50" s="34" t="s">
        <v>7</v>
      </c>
      <c r="G50" s="49"/>
    </row>
    <row r="51" spans="1:7" ht="15.6">
      <c r="A51" s="5" t="s">
        <v>63</v>
      </c>
      <c r="B51" s="3" t="s">
        <v>24</v>
      </c>
      <c r="C51" s="31">
        <v>0.05</v>
      </c>
      <c r="D51" s="4">
        <v>16.217186855376877</v>
      </c>
      <c r="E51" s="4">
        <f t="shared" si="0"/>
        <v>16.715054491836945</v>
      </c>
      <c r="F51" s="3">
        <v>1</v>
      </c>
      <c r="G51" s="39">
        <f t="shared" si="1"/>
        <v>0.83575272459184724</v>
      </c>
    </row>
    <row r="52" spans="1:7" ht="15.6">
      <c r="A52" s="5" t="s">
        <v>64</v>
      </c>
      <c r="B52" s="3" t="s">
        <v>24</v>
      </c>
      <c r="C52" s="28">
        <v>1</v>
      </c>
      <c r="D52" s="4">
        <v>0.18667265445038131</v>
      </c>
      <c r="E52" s="4">
        <f t="shared" si="0"/>
        <v>0.192403504942008</v>
      </c>
      <c r="F52" s="3">
        <v>3</v>
      </c>
      <c r="G52" s="39">
        <f t="shared" si="1"/>
        <v>0.57721051482602403</v>
      </c>
    </row>
    <row r="53" spans="1:7" ht="15.6">
      <c r="A53" s="5" t="s">
        <v>65</v>
      </c>
      <c r="B53" s="3" t="s">
        <v>24</v>
      </c>
      <c r="C53" s="28">
        <v>1</v>
      </c>
      <c r="D53" s="4">
        <v>3.0334306348186968</v>
      </c>
      <c r="E53" s="4">
        <f t="shared" si="0"/>
        <v>3.1265569553076307</v>
      </c>
      <c r="F53" s="3">
        <v>0.1</v>
      </c>
      <c r="G53" s="39">
        <f t="shared" si="1"/>
        <v>0.31265569553076311</v>
      </c>
    </row>
    <row r="54" spans="1:7" ht="15.6">
      <c r="A54" s="5" t="s">
        <v>66</v>
      </c>
      <c r="B54" s="3" t="s">
        <v>24</v>
      </c>
      <c r="C54" s="28">
        <v>1</v>
      </c>
      <c r="D54" s="4">
        <v>0.35001122709446492</v>
      </c>
      <c r="E54" s="4">
        <f t="shared" si="0"/>
        <v>0.36075657176626497</v>
      </c>
      <c r="F54" s="3">
        <v>1</v>
      </c>
      <c r="G54" s="39">
        <f t="shared" si="1"/>
        <v>0.36075657176626497</v>
      </c>
    </row>
    <row r="55" spans="1:7" s="12" customFormat="1" ht="15.6">
      <c r="A55" s="33" t="s">
        <v>67</v>
      </c>
      <c r="B55" s="34" t="s">
        <v>3</v>
      </c>
      <c r="C55" s="34" t="s">
        <v>26</v>
      </c>
      <c r="D55" s="35" t="s">
        <v>5</v>
      </c>
      <c r="E55" s="26" t="s">
        <v>6</v>
      </c>
      <c r="F55" s="34" t="s">
        <v>7</v>
      </c>
      <c r="G55" s="49"/>
    </row>
    <row r="56" spans="1:7" ht="15.6">
      <c r="A56" s="5" t="s">
        <v>68</v>
      </c>
      <c r="B56" s="3" t="s">
        <v>69</v>
      </c>
      <c r="C56" s="28">
        <v>1</v>
      </c>
      <c r="D56" s="4">
        <v>583.35204515744158</v>
      </c>
      <c r="E56" s="4">
        <f t="shared" si="0"/>
        <v>601.26095294377501</v>
      </c>
      <c r="F56" s="3">
        <v>1</v>
      </c>
      <c r="G56" s="39">
        <f t="shared" si="1"/>
        <v>601.26095294377501</v>
      </c>
    </row>
    <row r="57" spans="1:7" ht="15.6">
      <c r="A57" s="5" t="s">
        <v>70</v>
      </c>
      <c r="B57" s="3" t="s">
        <v>69</v>
      </c>
      <c r="C57" s="28">
        <v>1</v>
      </c>
      <c r="D57" s="4">
        <v>2539.3314525703431</v>
      </c>
      <c r="E57" s="4">
        <f t="shared" si="0"/>
        <v>2617.2889281642524</v>
      </c>
      <c r="F57" s="3">
        <v>1</v>
      </c>
      <c r="G57" s="39">
        <f t="shared" si="1"/>
        <v>2617.2889281642524</v>
      </c>
    </row>
    <row r="58" spans="1:7" ht="15.6">
      <c r="A58" s="5" t="s">
        <v>71</v>
      </c>
      <c r="B58" s="3" t="s">
        <v>69</v>
      </c>
      <c r="C58" s="28">
        <v>1</v>
      </c>
      <c r="D58" s="4">
        <v>64.168724967318582</v>
      </c>
      <c r="E58" s="4">
        <f t="shared" si="0"/>
        <v>66.13870482381526</v>
      </c>
      <c r="F58" s="3">
        <v>6</v>
      </c>
      <c r="G58" s="39">
        <f t="shared" si="1"/>
        <v>396.83222894289156</v>
      </c>
    </row>
    <row r="59" spans="1:7" ht="15.6">
      <c r="A59" s="5" t="s">
        <v>72</v>
      </c>
      <c r="B59" s="3" t="s">
        <v>69</v>
      </c>
      <c r="C59" s="28">
        <v>1</v>
      </c>
      <c r="D59" s="4">
        <v>58.335204515744167</v>
      </c>
      <c r="E59" s="4">
        <f t="shared" si="0"/>
        <v>60.126095294377507</v>
      </c>
      <c r="F59" s="3">
        <v>6</v>
      </c>
      <c r="G59" s="39">
        <f t="shared" si="1"/>
        <v>360.75657176626504</v>
      </c>
    </row>
    <row r="60" spans="1:7" ht="15.6">
      <c r="A60" s="5" t="s">
        <v>73</v>
      </c>
      <c r="B60" s="3" t="s">
        <v>69</v>
      </c>
      <c r="C60" s="28">
        <v>1</v>
      </c>
      <c r="D60" s="4">
        <v>64.168724967318582</v>
      </c>
      <c r="E60" s="4">
        <f t="shared" si="0"/>
        <v>66.13870482381526</v>
      </c>
      <c r="F60" s="3">
        <v>1</v>
      </c>
      <c r="G60" s="39">
        <f t="shared" si="1"/>
        <v>66.13870482381526</v>
      </c>
    </row>
    <row r="61" spans="1:7" s="12" customFormat="1" ht="15.6">
      <c r="A61" s="33" t="s">
        <v>74</v>
      </c>
      <c r="B61" s="34" t="s">
        <v>3</v>
      </c>
      <c r="C61" s="34" t="s">
        <v>26</v>
      </c>
      <c r="D61" s="35" t="s">
        <v>5</v>
      </c>
      <c r="E61" s="26" t="s">
        <v>6</v>
      </c>
      <c r="F61" s="34" t="s">
        <v>7</v>
      </c>
      <c r="G61" s="49"/>
    </row>
    <row r="62" spans="1:7" ht="15" customHeight="1">
      <c r="A62" s="18" t="s">
        <v>75</v>
      </c>
      <c r="B62" s="19" t="s">
        <v>10</v>
      </c>
      <c r="C62" s="32">
        <v>1</v>
      </c>
      <c r="D62" s="20">
        <v>36.74</v>
      </c>
      <c r="E62" s="20">
        <v>36.9</v>
      </c>
      <c r="F62" s="48">
        <v>0.1</v>
      </c>
      <c r="G62" s="39">
        <f t="shared" si="1"/>
        <v>3.69</v>
      </c>
    </row>
    <row r="63" spans="1:7" ht="15.6">
      <c r="A63" s="5" t="s">
        <v>76</v>
      </c>
      <c r="B63" s="3" t="s">
        <v>10</v>
      </c>
      <c r="C63" s="28">
        <v>1</v>
      </c>
      <c r="D63" s="4">
        <v>0.18667265445038131</v>
      </c>
      <c r="E63" s="4">
        <f t="shared" si="0"/>
        <v>0.192403504942008</v>
      </c>
      <c r="F63" s="3">
        <v>3</v>
      </c>
      <c r="G63" s="39">
        <f t="shared" si="1"/>
        <v>0.57721051482602403</v>
      </c>
    </row>
    <row r="64" spans="1:7" ht="15.6">
      <c r="A64" s="5" t="s">
        <v>77</v>
      </c>
      <c r="B64" s="3" t="s">
        <v>10</v>
      </c>
      <c r="C64" s="31">
        <v>0.05</v>
      </c>
      <c r="D64" s="4">
        <v>38.967916616517094</v>
      </c>
      <c r="E64" s="4">
        <f t="shared" si="0"/>
        <v>40.164231656644169</v>
      </c>
      <c r="F64" s="3">
        <v>0</v>
      </c>
      <c r="G64" s="39">
        <f t="shared" si="1"/>
        <v>0</v>
      </c>
    </row>
    <row r="65" spans="1:7" s="12" customFormat="1" ht="15.6">
      <c r="A65" s="34" t="s">
        <v>78</v>
      </c>
      <c r="B65" s="34" t="s">
        <v>3</v>
      </c>
      <c r="C65" s="34" t="s">
        <v>26</v>
      </c>
      <c r="D65" s="35" t="s">
        <v>5</v>
      </c>
      <c r="E65" s="26" t="s">
        <v>6</v>
      </c>
      <c r="F65" s="34" t="s">
        <v>7</v>
      </c>
      <c r="G65" s="49"/>
    </row>
    <row r="66" spans="1:7" ht="15.6">
      <c r="A66" s="2" t="s">
        <v>79</v>
      </c>
      <c r="B66" s="3" t="s">
        <v>80</v>
      </c>
      <c r="C66" s="28">
        <v>1</v>
      </c>
      <c r="D66" s="4">
        <v>18.365357196529679</v>
      </c>
      <c r="E66" s="4">
        <f t="shared" ref="E66:E96" si="2">D66*1.0307</f>
        <v>18.929173662463139</v>
      </c>
      <c r="F66" s="3">
        <v>52</v>
      </c>
      <c r="G66" s="39">
        <f t="shared" si="1"/>
        <v>984.31703044808319</v>
      </c>
    </row>
    <row r="67" spans="1:7" ht="15.6">
      <c r="A67" s="2" t="s">
        <v>81</v>
      </c>
      <c r="B67" s="3" t="s">
        <v>80</v>
      </c>
      <c r="C67" s="28">
        <v>1</v>
      </c>
      <c r="D67" s="4">
        <v>25.252366145228308</v>
      </c>
      <c r="E67" s="4">
        <f t="shared" si="2"/>
        <v>26.027613785886814</v>
      </c>
      <c r="F67" s="3">
        <v>52</v>
      </c>
      <c r="G67" s="39">
        <f t="shared" si="1"/>
        <v>1353.4359168661144</v>
      </c>
    </row>
    <row r="68" spans="1:7" ht="15.6">
      <c r="A68" s="2" t="s">
        <v>82</v>
      </c>
      <c r="B68" s="3" t="s">
        <v>80</v>
      </c>
      <c r="C68" s="28">
        <v>1</v>
      </c>
      <c r="D68" s="4">
        <v>34.435044743493144</v>
      </c>
      <c r="E68" s="4">
        <f t="shared" si="2"/>
        <v>35.492200617118385</v>
      </c>
      <c r="F68" s="3">
        <v>52</v>
      </c>
      <c r="G68" s="39">
        <f t="shared" si="1"/>
        <v>1845.594432090156</v>
      </c>
    </row>
    <row r="69" spans="1:7" ht="15" customHeight="1">
      <c r="A69" s="5" t="s">
        <v>83</v>
      </c>
      <c r="B69" s="3" t="s">
        <v>80</v>
      </c>
      <c r="C69" s="28">
        <v>1</v>
      </c>
      <c r="D69" s="4">
        <v>860.87611858732862</v>
      </c>
      <c r="E69" s="4">
        <f t="shared" si="2"/>
        <v>887.30501542795957</v>
      </c>
      <c r="F69" s="3">
        <v>1</v>
      </c>
      <c r="G69" s="39">
        <f t="shared" ref="G69:G96" si="3">SUM(C69*E69*F69)</f>
        <v>887.30501542795957</v>
      </c>
    </row>
    <row r="70" spans="1:7" ht="15.6">
      <c r="A70" s="2" t="s">
        <v>84</v>
      </c>
      <c r="B70" s="3" t="s">
        <v>80</v>
      </c>
      <c r="C70" s="28">
        <v>1</v>
      </c>
      <c r="D70" s="4">
        <v>1249.1312480702138</v>
      </c>
      <c r="E70" s="4">
        <f t="shared" si="2"/>
        <v>1287.4795773859694</v>
      </c>
      <c r="F70" s="3">
        <v>1</v>
      </c>
      <c r="G70" s="39">
        <f t="shared" si="3"/>
        <v>1287.4795773859694</v>
      </c>
    </row>
    <row r="71" spans="1:7" s="12" customFormat="1" ht="15.6">
      <c r="A71" s="34" t="s">
        <v>85</v>
      </c>
      <c r="B71" s="34" t="s">
        <v>3</v>
      </c>
      <c r="C71" s="34" t="s">
        <v>26</v>
      </c>
      <c r="D71" s="35" t="s">
        <v>5</v>
      </c>
      <c r="E71" s="26" t="s">
        <v>6</v>
      </c>
      <c r="F71" s="34" t="s">
        <v>7</v>
      </c>
      <c r="G71" s="49"/>
    </row>
    <row r="72" spans="1:7" ht="15.6">
      <c r="A72" s="2" t="s">
        <v>86</v>
      </c>
      <c r="B72" s="3" t="s">
        <v>19</v>
      </c>
      <c r="C72" s="28">
        <v>1</v>
      </c>
      <c r="D72" s="4">
        <v>18.083913399880689</v>
      </c>
      <c r="E72" s="4">
        <f t="shared" si="2"/>
        <v>18.639089541257025</v>
      </c>
      <c r="F72" s="3">
        <v>12</v>
      </c>
      <c r="G72" s="39">
        <f t="shared" si="3"/>
        <v>223.66907449508432</v>
      </c>
    </row>
    <row r="73" spans="1:7" ht="15.6">
      <c r="A73" s="2" t="s">
        <v>87</v>
      </c>
      <c r="B73" s="3" t="s">
        <v>19</v>
      </c>
      <c r="C73" s="28">
        <v>1</v>
      </c>
      <c r="D73" s="4">
        <v>35.001122709446499</v>
      </c>
      <c r="E73" s="4">
        <f t="shared" si="2"/>
        <v>36.075657176626507</v>
      </c>
      <c r="F73" s="3">
        <v>4</v>
      </c>
      <c r="G73" s="39">
        <f t="shared" si="3"/>
        <v>144.30262870650603</v>
      </c>
    </row>
    <row r="74" spans="1:7" ht="15.6">
      <c r="A74" s="2" t="s">
        <v>88</v>
      </c>
      <c r="B74" s="3" t="s">
        <v>19</v>
      </c>
      <c r="C74" s="28">
        <v>1</v>
      </c>
      <c r="D74" s="4">
        <v>8.7502806773616246</v>
      </c>
      <c r="E74" s="4">
        <f t="shared" si="2"/>
        <v>9.0189142941566267</v>
      </c>
      <c r="F74" s="3">
        <v>12</v>
      </c>
      <c r="G74" s="39">
        <f t="shared" si="3"/>
        <v>108.22697152987952</v>
      </c>
    </row>
    <row r="75" spans="1:7" ht="15.6">
      <c r="A75" s="2" t="s">
        <v>89</v>
      </c>
      <c r="B75" s="3" t="s">
        <v>10</v>
      </c>
      <c r="C75" s="28">
        <v>1</v>
      </c>
      <c r="D75" s="4">
        <v>3.6167826799761387</v>
      </c>
      <c r="E75" s="4">
        <f t="shared" si="2"/>
        <v>3.727817908251406</v>
      </c>
      <c r="F75" s="3">
        <v>1</v>
      </c>
      <c r="G75" s="39">
        <f t="shared" si="3"/>
        <v>3.727817908251406</v>
      </c>
    </row>
    <row r="76" spans="1:7" ht="15.6">
      <c r="A76" s="2" t="s">
        <v>90</v>
      </c>
      <c r="B76" s="3" t="s">
        <v>10</v>
      </c>
      <c r="C76" s="28">
        <v>1</v>
      </c>
      <c r="D76" s="4">
        <v>3.617</v>
      </c>
      <c r="E76" s="4">
        <f t="shared" si="2"/>
        <v>3.7280419</v>
      </c>
      <c r="F76" s="3">
        <v>1</v>
      </c>
      <c r="G76" s="39">
        <f t="shared" si="3"/>
        <v>3.7280419</v>
      </c>
    </row>
    <row r="77" spans="1:7" ht="15.6">
      <c r="A77" s="2" t="s">
        <v>91</v>
      </c>
      <c r="B77" s="3" t="s">
        <v>10</v>
      </c>
      <c r="C77" s="28">
        <v>1</v>
      </c>
      <c r="D77" s="4">
        <v>1.01</v>
      </c>
      <c r="E77" s="4">
        <f t="shared" si="2"/>
        <v>1.041007</v>
      </c>
      <c r="F77" s="3">
        <v>1</v>
      </c>
      <c r="G77" s="39">
        <f t="shared" si="3"/>
        <v>1.041007</v>
      </c>
    </row>
    <row r="78" spans="1:7" ht="15.6">
      <c r="A78" s="2" t="s">
        <v>92</v>
      </c>
      <c r="B78" s="3" t="s">
        <v>93</v>
      </c>
      <c r="C78" s="28">
        <v>1</v>
      </c>
      <c r="D78" s="4">
        <v>50</v>
      </c>
      <c r="E78" s="4">
        <f t="shared" si="2"/>
        <v>51.534999999999997</v>
      </c>
      <c r="F78" s="3">
        <v>2</v>
      </c>
      <c r="G78" s="39">
        <f t="shared" si="3"/>
        <v>103.07</v>
      </c>
    </row>
    <row r="79" spans="1:7" ht="15.6">
      <c r="A79" s="2" t="s">
        <v>94</v>
      </c>
      <c r="B79" s="3" t="s">
        <v>95</v>
      </c>
      <c r="C79" s="28">
        <v>1</v>
      </c>
      <c r="D79" s="4">
        <v>200</v>
      </c>
      <c r="E79" s="4">
        <f t="shared" si="2"/>
        <v>206.14</v>
      </c>
      <c r="F79" s="3">
        <v>2</v>
      </c>
      <c r="G79" s="39">
        <f t="shared" si="3"/>
        <v>412.28</v>
      </c>
    </row>
    <row r="80" spans="1:7" ht="15.6">
      <c r="A80" s="2" t="s">
        <v>96</v>
      </c>
      <c r="B80" s="3" t="s">
        <v>97</v>
      </c>
      <c r="C80" s="28">
        <v>1</v>
      </c>
      <c r="D80" s="4">
        <v>200</v>
      </c>
      <c r="E80" s="4">
        <f t="shared" si="2"/>
        <v>206.14</v>
      </c>
      <c r="F80" s="3">
        <v>1</v>
      </c>
      <c r="G80" s="39">
        <f t="shared" si="3"/>
        <v>206.14</v>
      </c>
    </row>
    <row r="81" spans="1:7" ht="15.6">
      <c r="A81" s="2" t="s">
        <v>98</v>
      </c>
      <c r="B81" s="3" t="s">
        <v>99</v>
      </c>
      <c r="C81" s="28">
        <v>1</v>
      </c>
      <c r="D81" s="4">
        <v>2650</v>
      </c>
      <c r="E81" s="4">
        <f t="shared" si="2"/>
        <v>2731.355</v>
      </c>
      <c r="F81" s="3">
        <v>0.01</v>
      </c>
      <c r="G81" s="39">
        <f t="shared" si="3"/>
        <v>27.313549999999999</v>
      </c>
    </row>
    <row r="82" spans="1:7" ht="15.6">
      <c r="A82" s="2" t="s">
        <v>100</v>
      </c>
      <c r="B82" s="3" t="s">
        <v>10</v>
      </c>
      <c r="C82" s="28">
        <v>1</v>
      </c>
      <c r="D82" s="4">
        <v>0.12833744993463714</v>
      </c>
      <c r="E82" s="4">
        <f t="shared" si="2"/>
        <v>0.13227740964763049</v>
      </c>
      <c r="F82" s="3">
        <v>2</v>
      </c>
      <c r="G82" s="39">
        <f t="shared" si="3"/>
        <v>0.26455481929526098</v>
      </c>
    </row>
    <row r="83" spans="1:7" ht="15.6">
      <c r="A83" s="2" t="s">
        <v>101</v>
      </c>
      <c r="B83" s="3" t="s">
        <v>10</v>
      </c>
      <c r="C83" s="28">
        <v>1</v>
      </c>
      <c r="D83" s="4">
        <v>3.6167826799761382</v>
      </c>
      <c r="E83" s="4">
        <f t="shared" si="2"/>
        <v>3.7278179082514056</v>
      </c>
      <c r="F83" s="3">
        <v>1</v>
      </c>
      <c r="G83" s="39">
        <f t="shared" si="3"/>
        <v>3.7278179082514056</v>
      </c>
    </row>
    <row r="84" spans="1:7" s="12" customFormat="1" ht="15.6">
      <c r="A84" s="34" t="s">
        <v>102</v>
      </c>
      <c r="B84" s="34" t="s">
        <v>3</v>
      </c>
      <c r="C84" s="34" t="s">
        <v>26</v>
      </c>
      <c r="D84" s="35" t="s">
        <v>5</v>
      </c>
      <c r="E84" s="26" t="s">
        <v>6</v>
      </c>
      <c r="F84" s="34" t="s">
        <v>7</v>
      </c>
      <c r="G84" s="49"/>
    </row>
    <row r="85" spans="1:7" ht="15.6">
      <c r="A85" s="2" t="s">
        <v>103</v>
      </c>
      <c r="B85" s="3" t="s">
        <v>19</v>
      </c>
      <c r="C85" s="28">
        <v>1</v>
      </c>
      <c r="D85" s="4">
        <v>0.63002020877003695</v>
      </c>
      <c r="E85" s="4">
        <f t="shared" si="2"/>
        <v>0.64936182917927709</v>
      </c>
      <c r="F85" s="3">
        <v>52</v>
      </c>
      <c r="G85" s="39">
        <f t="shared" si="3"/>
        <v>33.766815117322409</v>
      </c>
    </row>
    <row r="86" spans="1:7" ht="15.6">
      <c r="A86" s="2" t="s">
        <v>104</v>
      </c>
      <c r="B86" s="3" t="s">
        <v>19</v>
      </c>
      <c r="C86" s="28">
        <v>1</v>
      </c>
      <c r="D86" s="4">
        <v>3.1734351256564826</v>
      </c>
      <c r="E86" s="4">
        <f t="shared" si="2"/>
        <v>3.2708595840141363</v>
      </c>
      <c r="F86" s="3">
        <v>52</v>
      </c>
      <c r="G86" s="39">
        <f t="shared" si="3"/>
        <v>170.08469836873508</v>
      </c>
    </row>
    <row r="87" spans="1:7" ht="15.6">
      <c r="A87" s="2" t="s">
        <v>105</v>
      </c>
      <c r="B87" s="3" t="s">
        <v>24</v>
      </c>
      <c r="C87" s="28">
        <v>1</v>
      </c>
      <c r="D87" s="4">
        <v>0.58335204515744166</v>
      </c>
      <c r="E87" s="4">
        <f t="shared" si="2"/>
        <v>0.60126095294377513</v>
      </c>
      <c r="F87" s="3">
        <v>1</v>
      </c>
      <c r="G87" s="39">
        <f t="shared" si="3"/>
        <v>0.60126095294377513</v>
      </c>
    </row>
    <row r="88" spans="1:7" ht="15.6">
      <c r="A88" s="2" t="s">
        <v>106</v>
      </c>
      <c r="B88" s="3" t="s">
        <v>24</v>
      </c>
      <c r="C88" s="28">
        <v>1</v>
      </c>
      <c r="D88" s="4">
        <v>1.7500561354723247</v>
      </c>
      <c r="E88" s="4">
        <f t="shared" si="2"/>
        <v>1.8037828588313249</v>
      </c>
      <c r="F88" s="3">
        <v>1</v>
      </c>
      <c r="G88" s="39">
        <f t="shared" si="3"/>
        <v>1.8037828588313249</v>
      </c>
    </row>
    <row r="89" spans="1:7" ht="15.6">
      <c r="A89" s="6" t="s">
        <v>107</v>
      </c>
      <c r="B89" s="7" t="s">
        <v>19</v>
      </c>
      <c r="C89" s="28">
        <v>1</v>
      </c>
      <c r="D89" s="8">
        <v>23.334081806297661</v>
      </c>
      <c r="E89" s="4">
        <f t="shared" si="2"/>
        <v>24.050438117750996</v>
      </c>
      <c r="F89" s="7">
        <v>1</v>
      </c>
      <c r="G89" s="39">
        <f t="shared" si="3"/>
        <v>24.050438117750996</v>
      </c>
    </row>
    <row r="90" spans="1:7" ht="15.6">
      <c r="A90" s="6" t="s">
        <v>108</v>
      </c>
      <c r="B90" s="7" t="s">
        <v>95</v>
      </c>
      <c r="C90" s="28">
        <v>1</v>
      </c>
      <c r="D90" s="8">
        <v>23.332000000000001</v>
      </c>
      <c r="E90" s="4">
        <f t="shared" si="2"/>
        <v>24.048292400000001</v>
      </c>
      <c r="F90" s="7">
        <v>1</v>
      </c>
      <c r="G90" s="39">
        <f t="shared" si="3"/>
        <v>24.048292400000001</v>
      </c>
    </row>
    <row r="91" spans="1:7" s="12" customFormat="1" ht="15.6">
      <c r="A91" s="34" t="s">
        <v>109</v>
      </c>
      <c r="B91" s="34" t="s">
        <v>3</v>
      </c>
      <c r="C91" s="34" t="s">
        <v>26</v>
      </c>
      <c r="D91" s="35" t="s">
        <v>5</v>
      </c>
      <c r="E91" s="26" t="s">
        <v>6</v>
      </c>
      <c r="F91" s="34" t="s">
        <v>7</v>
      </c>
      <c r="G91" s="49"/>
    </row>
    <row r="92" spans="1:7" ht="15.6">
      <c r="A92" s="9" t="s">
        <v>110</v>
      </c>
      <c r="B92" s="3" t="s">
        <v>24</v>
      </c>
      <c r="C92" s="50">
        <v>1</v>
      </c>
      <c r="D92" s="10">
        <v>2.5900830804990407E-2</v>
      </c>
      <c r="E92" s="4">
        <f t="shared" si="2"/>
        <v>2.669598631070361E-2</v>
      </c>
      <c r="F92" s="3">
        <v>12</v>
      </c>
      <c r="G92" s="39">
        <f t="shared" si="3"/>
        <v>0.32035183572844333</v>
      </c>
    </row>
    <row r="93" spans="1:7" ht="15.6">
      <c r="A93" s="9" t="s">
        <v>111</v>
      </c>
      <c r="B93" s="3" t="s">
        <v>24</v>
      </c>
      <c r="C93" s="50">
        <v>1</v>
      </c>
      <c r="D93" s="10">
        <v>5.1801661609980815E-2</v>
      </c>
      <c r="E93" s="4">
        <f t="shared" si="2"/>
        <v>5.339197262140722E-2</v>
      </c>
      <c r="F93" s="3">
        <v>12</v>
      </c>
      <c r="G93" s="39">
        <f t="shared" si="3"/>
        <v>0.64070367145688667</v>
      </c>
    </row>
    <row r="94" spans="1:7" ht="15.6">
      <c r="A94" s="9" t="s">
        <v>112</v>
      </c>
      <c r="B94" s="3" t="s">
        <v>24</v>
      </c>
      <c r="C94" s="50">
        <v>1</v>
      </c>
      <c r="D94" s="10">
        <v>2.6134171623053384E-2</v>
      </c>
      <c r="E94" s="4">
        <f t="shared" si="2"/>
        <v>2.6936490691881122E-2</v>
      </c>
      <c r="F94" s="3">
        <v>12</v>
      </c>
      <c r="G94" s="39">
        <f t="shared" si="3"/>
        <v>0.3232378883025735</v>
      </c>
    </row>
    <row r="95" spans="1:7" ht="15.6">
      <c r="A95" s="9" t="s">
        <v>113</v>
      </c>
      <c r="B95" s="3" t="s">
        <v>24</v>
      </c>
      <c r="C95" s="50">
        <v>1</v>
      </c>
      <c r="D95" s="10">
        <v>1.7733902172786226E-2</v>
      </c>
      <c r="E95" s="4">
        <f t="shared" si="2"/>
        <v>1.8278332969490763E-2</v>
      </c>
      <c r="F95" s="3">
        <v>12</v>
      </c>
      <c r="G95" s="39">
        <f t="shared" si="3"/>
        <v>0.21933999563388917</v>
      </c>
    </row>
    <row r="96" spans="1:7" ht="15.6">
      <c r="A96" s="2" t="s">
        <v>114</v>
      </c>
      <c r="B96" s="3" t="s">
        <v>10</v>
      </c>
      <c r="C96" s="50">
        <v>1</v>
      </c>
      <c r="D96" s="10">
        <v>1.8083913399880689E-3</v>
      </c>
      <c r="E96" s="4">
        <f t="shared" si="2"/>
        <v>1.8639089541257025E-3</v>
      </c>
      <c r="F96" s="3">
        <v>52</v>
      </c>
      <c r="G96" s="39">
        <f t="shared" si="3"/>
        <v>9.6923265614536527E-2</v>
      </c>
    </row>
    <row r="97" spans="1:7" ht="15.6">
      <c r="A97" s="13"/>
      <c r="B97" s="14"/>
      <c r="C97" s="14"/>
      <c r="D97" s="15"/>
      <c r="E97" s="16"/>
      <c r="F97" s="14"/>
      <c r="G97" s="40"/>
    </row>
    <row r="98" spans="1:7" ht="15.6">
      <c r="A98" s="13"/>
      <c r="B98" s="14"/>
      <c r="C98" s="14"/>
      <c r="D98" s="15"/>
      <c r="E98" s="16"/>
      <c r="F98" s="14"/>
      <c r="G98" s="40"/>
    </row>
    <row r="99" spans="1:7" ht="15.6">
      <c r="F99" s="45"/>
      <c r="G99" s="36">
        <f>SUM(G4:G96)</f>
        <v>12009.910071203398</v>
      </c>
    </row>
    <row r="100" spans="1:7" ht="12.95">
      <c r="F100" s="46"/>
    </row>
    <row r="101" spans="1:7" ht="15.6">
      <c r="E101" s="11" t="s">
        <v>115</v>
      </c>
      <c r="F101" s="47"/>
      <c r="G101" s="42">
        <f>SUM(G99*15)</f>
        <v>180148.65106805097</v>
      </c>
    </row>
  </sheetData>
  <mergeCells count="1">
    <mergeCell ref="A1:G1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9c78f3-580c-4927-a526-8c662eacdfb0">
      <Terms xmlns="http://schemas.microsoft.com/office/infopath/2007/PartnerControls"/>
    </lcf76f155ced4ddcb4097134ff3c332f>
    <TaxCatchAll xmlns="7d8f3f06-6bb8-4564-982f-076e669f1a3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3CEAF3274AF488354C26FCD1DFDCE" ma:contentTypeVersion="16" ma:contentTypeDescription="Create a new document." ma:contentTypeScope="" ma:versionID="06b7efe36344342e062ff05c6f438333">
  <xsd:schema xmlns:xsd="http://www.w3.org/2001/XMLSchema" xmlns:xs="http://www.w3.org/2001/XMLSchema" xmlns:p="http://schemas.microsoft.com/office/2006/metadata/properties" xmlns:ns2="779c78f3-580c-4927-a526-8c662eacdfb0" xmlns:ns3="7d8f3f06-6bb8-4564-982f-076e669f1a35" targetNamespace="http://schemas.microsoft.com/office/2006/metadata/properties" ma:root="true" ma:fieldsID="437f13b89dd803bfcc1a2dd6cfb3a205" ns2:_="" ns3:_="">
    <xsd:import namespace="779c78f3-580c-4927-a526-8c662eacdfb0"/>
    <xsd:import namespace="7d8f3f06-6bb8-4564-982f-076e669f1a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c78f3-580c-4927-a526-8c662eacd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0cfa8c-fda9-44ff-8cb8-ddde6e729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f3f06-6bb8-4564-982f-076e669f1a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97eb59c-cc4e-4e19-9f4f-051654bcdaa0}" ma:internalName="TaxCatchAll" ma:showField="CatchAllData" ma:web="7d8f3f06-6bb8-4564-982f-076e669f1a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D2101B-3DCC-4930-9CEE-C4EDEBE7FF9C}"/>
</file>

<file path=customXml/itemProps2.xml><?xml version="1.0" encoding="utf-8"?>
<ds:datastoreItem xmlns:ds="http://schemas.openxmlformats.org/officeDocument/2006/customXml" ds:itemID="{9BDFBD5A-7AFD-4C83-958D-B9BE30C65DAF}"/>
</file>

<file path=customXml/itemProps3.xml><?xml version="1.0" encoding="utf-8"?>
<ds:datastoreItem xmlns:ds="http://schemas.openxmlformats.org/officeDocument/2006/customXml" ds:itemID="{8DC598E4-1A94-4F19-93F6-4AEC542282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GCC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Theresa Watt</dc:creator>
  <cp:keywords/>
  <dc:description/>
  <cp:lastModifiedBy/>
  <cp:revision/>
  <dcterms:created xsi:type="dcterms:W3CDTF">2017-01-12T13:46:32Z</dcterms:created>
  <dcterms:modified xsi:type="dcterms:W3CDTF">2023-02-15T10:41:58Z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0x010100BFB3CEAF3274AF488354C26FCD1DFDCE</vt:lpwstr>
  </property>
  <property fmtid="{D5CDD505-2E9C-101B-9397-08002B2CF9AE}" pid="3" name="MediaServiceImageTags">
    <vt:lpwstr/>
  </property>
</Properties>
</file>